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13622097\Documents\PRPPG\Editais\EDITAIS VANESCA\PROD\"/>
    </mc:Choice>
  </mc:AlternateContent>
  <bookViews>
    <workbookView xWindow="0" yWindow="0" windowWidth="28800" windowHeight="12300"/>
  </bookViews>
  <sheets>
    <sheet name="Planilha1" sheetId="1" r:id="rId1"/>
    <sheet name="Planilha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E29" i="1"/>
  <c r="E28" i="1"/>
  <c r="E27" i="1"/>
  <c r="E26" i="1"/>
  <c r="E24" i="1"/>
  <c r="E23" i="1"/>
  <c r="E22" i="1"/>
  <c r="E21" i="1"/>
  <c r="E20" i="1"/>
  <c r="E19" i="1"/>
  <c r="E18" i="1"/>
  <c r="E16" i="1"/>
  <c r="E15" i="1"/>
  <c r="E12" i="1"/>
  <c r="E14" i="1"/>
  <c r="E11" i="1"/>
  <c r="E10" i="1"/>
  <c r="E9" i="1"/>
  <c r="E31" i="1" l="1"/>
</calcChain>
</file>

<file path=xl/sharedStrings.xml><?xml version="1.0" encoding="utf-8"?>
<sst xmlns="http://schemas.openxmlformats.org/spreadsheetml/2006/main" count="94" uniqueCount="92">
  <si>
    <t>FICHA DE AVALIAÇÃO DA PRODUÇÃO DOCENTE A SER AUTO PREENCHIDA PELO PROFESSOR ORIENTADOR</t>
  </si>
  <si>
    <t>Nome do docente:</t>
  </si>
  <si>
    <t>Unidade:</t>
  </si>
  <si>
    <t>Número e Ano do Edital:</t>
  </si>
  <si>
    <t>A) Publicações e Patentes</t>
  </si>
  <si>
    <t>Valor por publicação</t>
  </si>
  <si>
    <t>Quantidade</t>
  </si>
  <si>
    <t>Área do conhecimento a ser considerada na avaliação do Qualis dos Periódicos</t>
  </si>
  <si>
    <t>Edital PQ - 10/2022</t>
  </si>
  <si>
    <t>Pontuação máxima</t>
  </si>
  <si>
    <t>b) Para os artigos considerar - "Classificação de Periódicos do Quadriênio 2013 - 2016" da Plataforma Sucupira.</t>
  </si>
  <si>
    <t>Orientações concluídas de bolsista de iniciação científica</t>
  </si>
  <si>
    <t>Orientações concluídas de bolsista de iniciação científica júnior</t>
  </si>
  <si>
    <t>Orientações concluídas de monografia (graduação ou especialização)</t>
  </si>
  <si>
    <t>Orientações concluídas de dissertação aprovada (Mestrado)</t>
  </si>
  <si>
    <t>Participação em bancas de defesa de dissertação (Mestrado)</t>
  </si>
  <si>
    <t>Participação em bancas de defesa de tese (Doutorado)</t>
  </si>
  <si>
    <t>Publicação de Livro Técnico-Cientifico com ISBN, em editora com conselho cientifico (como autor ou organizador)</t>
  </si>
  <si>
    <t>Publicação de Capítulo em Livro com ISBN, em editora com conselho cientifico</t>
  </si>
  <si>
    <t>Produção Técnica e/ou Artistica Comprovada – patentes, produtos</t>
  </si>
  <si>
    <t>Organização de eventos técnico-cientificos e acadêmicos da UEMG</t>
  </si>
  <si>
    <t>Participação como avaliador ou parecerista de projetos de pesquisa da UEMG</t>
  </si>
  <si>
    <t>Participação como avaliador ou parecerista de projetos de pesquisa de outras instituições</t>
  </si>
  <si>
    <t>Participação em Comitê de Ética em Pesquisa (CEP) da UEMG ou Comissão de Ética no Uso de Animais (CEUA) da UEMG</t>
  </si>
  <si>
    <t>TOTAL</t>
  </si>
  <si>
    <t>3 por ano</t>
  </si>
  <si>
    <t>Orientações concluídas de tese aprovada (Doutorado)</t>
  </si>
  <si>
    <t>2 por ano</t>
  </si>
  <si>
    <t>-</t>
  </si>
  <si>
    <t>Pontuação obtida</t>
  </si>
  <si>
    <t>Integração a corpo docente de Programa de Pós-Graduação da UEMG</t>
  </si>
  <si>
    <t>Coordenador de Centro de Pesquisa de Unidade Acadêmica da UEMG</t>
  </si>
  <si>
    <t>Coordenação de projetos de pesquisa vigentes não gerenciados pela PROPPG aprovados em órgãos governamentais (Universal FAPEMIG, CNPq, entre outros)¹</t>
  </si>
  <si>
    <r>
      <rPr>
        <b/>
        <sz val="12"/>
        <color indexed="8"/>
        <rFont val="Calibri"/>
        <family val="2"/>
      </rPr>
      <t xml:space="preserve">¹ </t>
    </r>
    <r>
      <rPr>
        <sz val="12"/>
        <color indexed="8"/>
        <rFont val="Calibri"/>
        <family val="2"/>
      </rPr>
      <t>Vinte pontos por projeto aprovado.</t>
    </r>
  </si>
  <si>
    <t>Publicação ou carta de aceite de publicação de Artigo em Periódico Qualis A1 ou A2²</t>
  </si>
  <si>
    <t>Publicação ou carta de aceite de publicação de Artigo em Periódico Qualis B1²</t>
  </si>
  <si>
    <t>Publicação ou carta de aceite de publicação de Artigo em Periódico Qualis B2²</t>
  </si>
  <si>
    <t>Publicação ou carta de aceite de publicação de Artigo em Periódico Qualis B3 ou B4²</t>
  </si>
  <si>
    <t>Publicação ou carta de aceite de publicação de Artigo em Periódico Qualis B5²</t>
  </si>
  <si>
    <r>
      <rPr>
        <b/>
        <sz val="12"/>
        <color indexed="8"/>
        <rFont val="Calibri"/>
        <family val="2"/>
      </rPr>
      <t>²</t>
    </r>
    <r>
      <rPr>
        <sz val="12"/>
        <color indexed="8"/>
        <rFont val="Calibri"/>
        <family val="2"/>
      </rPr>
      <t xml:space="preserve"> Considerar a área de avaliação selecionada pelo proponente, na classificação do quadriênio 2013-2016 da Plataforma Sucupira.</t>
    </r>
  </si>
  <si>
    <t>ADMINISTRAÇÃO PÚBLICA E DE EMPRESAS, CIÊNCIAS CONTÁBEIS E TURISMO</t>
  </si>
  <si>
    <t>ASTRONOMIA / FÍSICA</t>
  </si>
  <si>
    <t>BIODIVERSIDADE</t>
  </si>
  <si>
    <t>CIÊNCIA DA COMPUTAÇÃO</t>
  </si>
  <si>
    <t>CIÊNCIAS BIOLÓGICAS I</t>
  </si>
  <si>
    <t>CIÊNCIAS BIOLÓGICAS II</t>
  </si>
  <si>
    <t>CIÊNCIAS BIOLÓGICAS III</t>
  </si>
  <si>
    <t>GEOCIÊNCIAS</t>
  </si>
  <si>
    <t>MATEMÁTICA / PROBABILIDADE E ESTATÍSTICA</t>
  </si>
  <si>
    <t>QUÍMICA</t>
  </si>
  <si>
    <t>ANTROPOLOGIA / ARQUEOLOGIA</t>
  </si>
  <si>
    <t>ARQUITETURA, URBANISMO E DESIGN</t>
  </si>
  <si>
    <t>ARTES</t>
  </si>
  <si>
    <t>BIOTECNOLOGIA</t>
  </si>
  <si>
    <t>CIÊNCIA DE ALIMENTOS</t>
  </si>
  <si>
    <t>CIÊNCIA POLÍTICA E RELAÇÕES INTERNACIONAIS</t>
  </si>
  <si>
    <t>CIÊNCIAS AGRÁRIAS I</t>
  </si>
  <si>
    <t>CIÊNCIAS AMBIENTAIS</t>
  </si>
  <si>
    <t>CIÊNCIAS DA RELIGIÃO E TEOLOGIA</t>
  </si>
  <si>
    <t>COMUNICAÇÃO E INFORMAÇÃO</t>
  </si>
  <si>
    <t>DIREITO</t>
  </si>
  <si>
    <t>ECONOMIA</t>
  </si>
  <si>
    <t>EDUCAÇÃO</t>
  </si>
  <si>
    <t>EDUCAÇÃO FÍSICA</t>
  </si>
  <si>
    <t>ENFERMAGEM</t>
  </si>
  <si>
    <t>ENGENHARIAS I</t>
  </si>
  <si>
    <t>ENGENHARIAS II</t>
  </si>
  <si>
    <t>ENGENHARIAS III</t>
  </si>
  <si>
    <t>ENGENHARIAS IV</t>
  </si>
  <si>
    <t>ENSINO</t>
  </si>
  <si>
    <t>FARMÁCIA</t>
  </si>
  <si>
    <t>FILOSOFIA</t>
  </si>
  <si>
    <t>GEOGRAFIA</t>
  </si>
  <si>
    <t>HISTÓRIA</t>
  </si>
  <si>
    <t>INTERDISCIPLINAR</t>
  </si>
  <si>
    <t>LINGUíSTICA E LITERATURA</t>
  </si>
  <si>
    <t>MATERIAIS</t>
  </si>
  <si>
    <t>MEDICINA I</t>
  </si>
  <si>
    <t>MEDICINA II</t>
  </si>
  <si>
    <t>MEDICINA III</t>
  </si>
  <si>
    <t>MEDICINA VETERINÁRIA</t>
  </si>
  <si>
    <t>NUTRIÇÃO</t>
  </si>
  <si>
    <t>ODONTOLOGIA</t>
  </si>
  <si>
    <t>PLANEJAMENTO URBANO E REGIONAL / DEMOGRAFIA</t>
  </si>
  <si>
    <t>PSICOLOGIA</t>
  </si>
  <si>
    <t>SAÚDE COLETIVA</t>
  </si>
  <si>
    <t>SERVIÇO SOCIAL</t>
  </si>
  <si>
    <t>SOCIOLOGIA</t>
  </si>
  <si>
    <t>ZOOTECNIA / RECURSOS PESQUEIROS</t>
  </si>
  <si>
    <t>SENHA DA PLANILHA: PROPPG</t>
  </si>
  <si>
    <t>Clique na caixa e selecione a opção</t>
  </si>
  <si>
    <r>
      <t xml:space="preserve">OBSERVAÇÕES: a) O período a ser avaliado é de </t>
    </r>
    <r>
      <rPr>
        <b/>
        <u/>
        <sz val="14"/>
        <color theme="0"/>
        <rFont val="Calibri"/>
        <family val="2"/>
        <scheme val="minor"/>
      </rPr>
      <t>2018-2022.</t>
    </r>
    <r>
      <rPr>
        <b/>
        <sz val="14"/>
        <color theme="0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</si>
</sst>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9"/>
      <color theme="1"/>
      <name val="Calibri"/>
      <family val="2"/>
      <scheme val="minor"/>
    </font>
    <font>
      <b/>
      <u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9E1F3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2" xfId="0" applyFont="1" applyFill="1" applyBorder="1" applyAlignment="1">
      <alignment horizontal="justify" vertical="center"/>
    </xf>
    <xf numFmtId="0" fontId="2" fillId="4" borderId="12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164" fontId="5" fillId="0" borderId="12" xfId="0" applyNumberFormat="1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0" borderId="0" xfId="0" applyBorder="1"/>
    <xf numFmtId="0" fontId="4" fillId="0" borderId="1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0" fillId="0" borderId="0" xfId="0" applyFont="1"/>
    <xf numFmtId="0" fontId="4" fillId="0" borderId="14" xfId="0" applyFont="1" applyBorder="1" applyAlignment="1">
      <alignment horizontal="center" vertical="center" wrapText="1"/>
    </xf>
    <xf numFmtId="1" fontId="5" fillId="0" borderId="12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0" xfId="0" applyFont="1"/>
    <xf numFmtId="0" fontId="4" fillId="0" borderId="1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264584</xdr:colOff>
      <xdr:row>3</xdr:row>
      <xdr:rowOff>0</xdr:rowOff>
    </xdr:from>
    <xdr:to>
      <xdr:col>5</xdr:col>
      <xdr:colOff>571500</xdr:colOff>
      <xdr:row>4</xdr:row>
      <xdr:rowOff>10583</xdr:rowOff>
    </xdr:to>
    <xdr:sp macro="" textlink="">
      <xdr:nvSpPr>
        <xdr:cNvPr id="2" name="Seta para a Direita 1"/>
        <xdr:cNvSpPr/>
      </xdr:nvSpPr>
      <xdr:spPr>
        <a:xfrm rot="10800000">
          <a:off x="9842501" y="1016000"/>
          <a:ext cx="306916" cy="25400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topLeftCell="A7" zoomScale="90" zoomScaleNormal="90" workbookViewId="0">
      <selection activeCell="H20" sqref="H20"/>
    </sheetView>
  </sheetViews>
  <sheetFormatPr defaultRowHeight="15" x14ac:dyDescent="0.25"/>
  <cols>
    <col min="1" max="1" width="80" customWidth="1"/>
    <col min="2" max="2" width="22.5703125" customWidth="1"/>
    <col min="3" max="3" width="13.85546875" customWidth="1"/>
    <col min="4" max="5" width="13.7109375" customWidth="1"/>
    <col min="7" max="7" width="31.85546875" customWidth="1"/>
  </cols>
  <sheetData>
    <row r="1" spans="1:7" ht="41.25" customHeight="1" thickBot="1" x14ac:dyDescent="0.3">
      <c r="A1" s="28" t="s">
        <v>0</v>
      </c>
      <c r="B1" s="28"/>
      <c r="C1" s="28"/>
      <c r="D1" s="28"/>
      <c r="E1" s="28"/>
    </row>
    <row r="2" spans="1:7" ht="20.100000000000001" customHeight="1" thickTop="1" thickBot="1" x14ac:dyDescent="0.3">
      <c r="A2" s="1" t="s">
        <v>1</v>
      </c>
      <c r="B2" s="29"/>
      <c r="C2" s="29"/>
      <c r="D2" s="29"/>
      <c r="E2" s="29"/>
    </row>
    <row r="3" spans="1:7" ht="20.100000000000001" customHeight="1" thickTop="1" thickBot="1" x14ac:dyDescent="0.3">
      <c r="A3" s="1" t="s">
        <v>2</v>
      </c>
      <c r="B3" s="29"/>
      <c r="C3" s="29"/>
      <c r="D3" s="29"/>
      <c r="E3" s="29"/>
    </row>
    <row r="4" spans="1:7" ht="18.75" customHeight="1" thickTop="1" thickBot="1" x14ac:dyDescent="0.3">
      <c r="A4" s="1" t="s">
        <v>7</v>
      </c>
      <c r="B4" s="30"/>
      <c r="C4" s="31"/>
      <c r="D4" s="31"/>
      <c r="E4" s="32"/>
      <c r="G4" s="7" t="s">
        <v>90</v>
      </c>
    </row>
    <row r="5" spans="1:7" ht="20.100000000000001" customHeight="1" thickTop="1" thickBot="1" x14ac:dyDescent="0.3">
      <c r="A5" s="1" t="s">
        <v>3</v>
      </c>
      <c r="B5" s="33" t="s">
        <v>8</v>
      </c>
      <c r="C5" s="34"/>
      <c r="D5" s="34"/>
      <c r="E5" s="35"/>
    </row>
    <row r="6" spans="1:7" ht="18.95" customHeight="1" thickTop="1" x14ac:dyDescent="0.25">
      <c r="A6" s="36" t="s">
        <v>91</v>
      </c>
      <c r="B6" s="37"/>
      <c r="C6" s="37"/>
      <c r="D6" s="37"/>
      <c r="E6" s="38"/>
    </row>
    <row r="7" spans="1:7" ht="18.95" customHeight="1" thickBot="1" x14ac:dyDescent="0.3">
      <c r="A7" s="25" t="s">
        <v>10</v>
      </c>
      <c r="B7" s="26"/>
      <c r="C7" s="26"/>
      <c r="D7" s="26"/>
      <c r="E7" s="27"/>
    </row>
    <row r="8" spans="1:7" ht="30" customHeight="1" thickTop="1" thickBot="1" x14ac:dyDescent="0.3">
      <c r="A8" s="2" t="s">
        <v>4</v>
      </c>
      <c r="B8" s="3" t="s">
        <v>5</v>
      </c>
      <c r="C8" s="3" t="s">
        <v>6</v>
      </c>
      <c r="D8" s="3" t="s">
        <v>9</v>
      </c>
      <c r="E8" s="3" t="s">
        <v>29</v>
      </c>
    </row>
    <row r="9" spans="1:7" ht="30" customHeight="1" thickTop="1" thickBot="1" x14ac:dyDescent="0.3">
      <c r="A9" s="4" t="s">
        <v>11</v>
      </c>
      <c r="B9" s="15">
        <v>1</v>
      </c>
      <c r="C9" s="6"/>
      <c r="D9" s="7">
        <v>5</v>
      </c>
      <c r="E9" s="16">
        <f>MIN(5,B9*C9)</f>
        <v>0</v>
      </c>
    </row>
    <row r="10" spans="1:7" ht="30" customHeight="1" thickTop="1" thickBot="1" x14ac:dyDescent="0.3">
      <c r="A10" s="4" t="s">
        <v>12</v>
      </c>
      <c r="B10" s="15">
        <v>1</v>
      </c>
      <c r="C10" s="6"/>
      <c r="D10" s="7">
        <v>5</v>
      </c>
      <c r="E10" s="16">
        <f>MIN(5,B10*C10)</f>
        <v>0</v>
      </c>
    </row>
    <row r="11" spans="1:7" ht="30" customHeight="1" thickTop="1" thickBot="1" x14ac:dyDescent="0.3">
      <c r="A11" s="4" t="s">
        <v>13</v>
      </c>
      <c r="B11" s="5">
        <v>0.5</v>
      </c>
      <c r="C11" s="6"/>
      <c r="D11" s="7">
        <v>5</v>
      </c>
      <c r="E11" s="16">
        <f>MIN(5,B11*C11)</f>
        <v>0</v>
      </c>
    </row>
    <row r="12" spans="1:7" ht="30" customHeight="1" thickTop="1" thickBot="1" x14ac:dyDescent="0.3">
      <c r="A12" s="4" t="s">
        <v>14</v>
      </c>
      <c r="B12" s="15">
        <v>2</v>
      </c>
      <c r="C12" s="6"/>
      <c r="D12" s="18">
        <v>12</v>
      </c>
      <c r="E12" s="39">
        <f>MIN(12,SUM((B12*C12),B13*C13))</f>
        <v>0</v>
      </c>
    </row>
    <row r="13" spans="1:7" ht="30" customHeight="1" thickTop="1" thickBot="1" x14ac:dyDescent="0.3">
      <c r="A13" s="4" t="s">
        <v>26</v>
      </c>
      <c r="B13" s="15">
        <v>4</v>
      </c>
      <c r="C13" s="6"/>
      <c r="D13" s="19"/>
      <c r="E13" s="40"/>
    </row>
    <row r="14" spans="1:7" ht="30" customHeight="1" thickTop="1" thickBot="1" x14ac:dyDescent="0.3">
      <c r="A14" s="4" t="s">
        <v>30</v>
      </c>
      <c r="B14" s="15" t="s">
        <v>27</v>
      </c>
      <c r="C14" s="6"/>
      <c r="D14" s="7">
        <v>8</v>
      </c>
      <c r="E14" s="16">
        <f>MIN(8,2*C14)</f>
        <v>0</v>
      </c>
    </row>
    <row r="15" spans="1:7" ht="30" customHeight="1" thickTop="1" thickBot="1" x14ac:dyDescent="0.3">
      <c r="A15" s="4" t="s">
        <v>31</v>
      </c>
      <c r="B15" s="15" t="s">
        <v>27</v>
      </c>
      <c r="C15" s="6"/>
      <c r="D15" s="7">
        <v>8</v>
      </c>
      <c r="E15" s="16">
        <f>MIN(8,2*C15)</f>
        <v>0</v>
      </c>
    </row>
    <row r="16" spans="1:7" ht="30" customHeight="1" thickTop="1" thickBot="1" x14ac:dyDescent="0.3">
      <c r="A16" s="4" t="s">
        <v>15</v>
      </c>
      <c r="B16" s="15">
        <v>1</v>
      </c>
      <c r="C16" s="6"/>
      <c r="D16" s="18">
        <v>6</v>
      </c>
      <c r="E16" s="39">
        <f>MIN(6,SUM((B16*C16),B17*C17))</f>
        <v>0</v>
      </c>
    </row>
    <row r="17" spans="1:11" ht="30" customHeight="1" thickTop="1" thickBot="1" x14ac:dyDescent="0.3">
      <c r="A17" s="4" t="s">
        <v>16</v>
      </c>
      <c r="B17" s="15">
        <v>2</v>
      </c>
      <c r="C17" s="6"/>
      <c r="D17" s="19"/>
      <c r="E17" s="40"/>
    </row>
    <row r="18" spans="1:11" ht="38.25" customHeight="1" thickTop="1" thickBot="1" x14ac:dyDescent="0.3">
      <c r="A18" s="4" t="s">
        <v>32</v>
      </c>
      <c r="B18" s="15">
        <v>20</v>
      </c>
      <c r="C18" s="6"/>
      <c r="D18" s="7">
        <v>60</v>
      </c>
      <c r="E18" s="16">
        <f>MIN(60,B18*C18)</f>
        <v>0</v>
      </c>
    </row>
    <row r="19" spans="1:11" ht="30" customHeight="1" thickTop="1" thickBot="1" x14ac:dyDescent="0.3">
      <c r="A19" s="4" t="s">
        <v>34</v>
      </c>
      <c r="B19" s="15">
        <v>10</v>
      </c>
      <c r="C19" s="6"/>
      <c r="D19" s="7" t="s">
        <v>28</v>
      </c>
      <c r="E19" s="16">
        <f>B19*C19</f>
        <v>0</v>
      </c>
    </row>
    <row r="20" spans="1:11" ht="30" customHeight="1" thickTop="1" thickBot="1" x14ac:dyDescent="0.3">
      <c r="A20" s="4" t="s">
        <v>35</v>
      </c>
      <c r="B20" s="15">
        <v>4</v>
      </c>
      <c r="C20" s="8"/>
      <c r="D20" s="7">
        <v>20</v>
      </c>
      <c r="E20" s="16">
        <f>MIN(20,B20*C20)</f>
        <v>0</v>
      </c>
    </row>
    <row r="21" spans="1:11" ht="30" customHeight="1" thickTop="1" thickBot="1" x14ac:dyDescent="0.3">
      <c r="A21" s="4" t="s">
        <v>36</v>
      </c>
      <c r="B21" s="15">
        <v>2</v>
      </c>
      <c r="C21" s="8"/>
      <c r="D21" s="14">
        <v>4</v>
      </c>
      <c r="E21" s="16">
        <f>MIN(4,B21*C21)</f>
        <v>0</v>
      </c>
    </row>
    <row r="22" spans="1:11" ht="30" customHeight="1" thickTop="1" thickBot="1" x14ac:dyDescent="0.3">
      <c r="A22" s="4" t="s">
        <v>37</v>
      </c>
      <c r="B22" s="15">
        <v>2</v>
      </c>
      <c r="C22" s="8"/>
      <c r="D22" s="9">
        <v>4</v>
      </c>
      <c r="E22" s="16">
        <f>MIN(4,B22*C22)</f>
        <v>0</v>
      </c>
    </row>
    <row r="23" spans="1:11" ht="30" customHeight="1" thickTop="1" thickBot="1" x14ac:dyDescent="0.3">
      <c r="A23" s="4" t="s">
        <v>38</v>
      </c>
      <c r="B23" s="15">
        <v>1</v>
      </c>
      <c r="C23" s="8"/>
      <c r="D23" s="7">
        <v>2</v>
      </c>
      <c r="E23" s="16">
        <f>MIN(2,B23*C23)</f>
        <v>0</v>
      </c>
      <c r="F23" s="10"/>
    </row>
    <row r="24" spans="1:11" ht="30" customHeight="1" thickTop="1" thickBot="1" x14ac:dyDescent="0.3">
      <c r="A24" s="4" t="s">
        <v>17</v>
      </c>
      <c r="B24" s="15">
        <v>4</v>
      </c>
      <c r="C24" s="8"/>
      <c r="D24" s="20">
        <v>16</v>
      </c>
      <c r="E24" s="39">
        <f>MIN(16,SUM((B24*C24),B25*C25))</f>
        <v>0</v>
      </c>
      <c r="F24" s="10"/>
    </row>
    <row r="25" spans="1:11" ht="30" customHeight="1" thickTop="1" thickBot="1" x14ac:dyDescent="0.3">
      <c r="A25" s="4" t="s">
        <v>18</v>
      </c>
      <c r="B25" s="15">
        <v>2</v>
      </c>
      <c r="C25" s="8"/>
      <c r="D25" s="21"/>
      <c r="E25" s="40"/>
      <c r="F25" s="12"/>
    </row>
    <row r="26" spans="1:11" ht="30" customHeight="1" thickTop="1" thickBot="1" x14ac:dyDescent="0.3">
      <c r="A26" s="4" t="s">
        <v>19</v>
      </c>
      <c r="B26" s="15">
        <v>3</v>
      </c>
      <c r="C26" s="8"/>
      <c r="D26" s="11">
        <v>12</v>
      </c>
      <c r="E26" s="16">
        <f>MIN(12,B26*C26)</f>
        <v>0</v>
      </c>
      <c r="F26" s="10"/>
    </row>
    <row r="27" spans="1:11" ht="30" customHeight="1" thickTop="1" thickBot="1" x14ac:dyDescent="0.3">
      <c r="A27" s="4" t="s">
        <v>20</v>
      </c>
      <c r="B27" s="15">
        <v>2</v>
      </c>
      <c r="C27" s="8"/>
      <c r="D27" s="11">
        <v>10</v>
      </c>
      <c r="E27" s="16">
        <f>MIN(10,B27*C27)</f>
        <v>0</v>
      </c>
      <c r="F27" s="10"/>
    </row>
    <row r="28" spans="1:11" ht="30" customHeight="1" thickTop="1" thickBot="1" x14ac:dyDescent="0.3">
      <c r="A28" s="4" t="s">
        <v>21</v>
      </c>
      <c r="B28" s="15">
        <v>2</v>
      </c>
      <c r="C28" s="8"/>
      <c r="D28" s="11">
        <v>10</v>
      </c>
      <c r="E28" s="16">
        <f>MIN(10,B28*C28)</f>
        <v>0</v>
      </c>
      <c r="F28" s="10"/>
    </row>
    <row r="29" spans="1:11" ht="30" customHeight="1" thickTop="1" thickBot="1" x14ac:dyDescent="0.3">
      <c r="A29" s="4" t="s">
        <v>22</v>
      </c>
      <c r="B29" s="15">
        <v>1</v>
      </c>
      <c r="C29" s="8"/>
      <c r="D29" s="11">
        <v>4</v>
      </c>
      <c r="E29" s="16">
        <f>MIN(4,B29*C29)</f>
        <v>0</v>
      </c>
      <c r="F29" s="10"/>
    </row>
    <row r="30" spans="1:11" ht="30" customHeight="1" thickTop="1" thickBot="1" x14ac:dyDescent="0.3">
      <c r="A30" s="4" t="s">
        <v>23</v>
      </c>
      <c r="B30" s="15" t="s">
        <v>25</v>
      </c>
      <c r="C30" s="6"/>
      <c r="D30" s="11">
        <v>6</v>
      </c>
      <c r="E30" s="16">
        <f>MIN(6,3*C30)</f>
        <v>0</v>
      </c>
    </row>
    <row r="31" spans="1:11" ht="17.25" thickTop="1" thickBot="1" x14ac:dyDescent="0.3">
      <c r="A31" s="41" t="s">
        <v>24</v>
      </c>
      <c r="B31" s="41"/>
      <c r="C31" s="41"/>
      <c r="D31" s="7" t="s">
        <v>28</v>
      </c>
      <c r="E31" s="16">
        <f>SUM(E9:E30)</f>
        <v>0</v>
      </c>
    </row>
    <row r="32" spans="1:11" ht="20.25" customHeight="1" thickTop="1" thickBot="1" x14ac:dyDescent="0.3">
      <c r="A32" s="22" t="s">
        <v>33</v>
      </c>
      <c r="B32" s="23"/>
      <c r="C32" s="23"/>
      <c r="D32" s="23"/>
      <c r="E32" s="24"/>
      <c r="F32" s="13"/>
      <c r="G32" s="13"/>
      <c r="H32" s="13"/>
      <c r="I32" s="13"/>
      <c r="J32" s="13"/>
      <c r="K32" s="13"/>
    </row>
    <row r="33" spans="1:11" ht="16.5" thickBot="1" x14ac:dyDescent="0.3">
      <c r="A33" s="22" t="s">
        <v>39</v>
      </c>
      <c r="B33" s="23"/>
      <c r="C33" s="23"/>
      <c r="D33" s="23"/>
      <c r="E33" s="24"/>
      <c r="F33" s="13"/>
      <c r="G33" s="13"/>
      <c r="H33" s="13"/>
      <c r="I33" s="13"/>
      <c r="J33" s="13"/>
      <c r="K33" s="13"/>
    </row>
  </sheetData>
  <sheetProtection algorithmName="SHA-512" hashValue="sAOEc1mVl6IR1qTS4M0hhSdV4tA3MTBkp+mVN/KHH8NbNbg8hbMRqi9EoDpZs1V+6fRlc+tSVKUc3v2BYjO7FA==" saltValue="CQt74WvsajsZTGrDcbxeJg==" spinCount="100000" sheet="1" objects="1" scenarios="1"/>
  <protectedRanges>
    <protectedRange sqref="B2:E5" name="Cabeçalho"/>
    <protectedRange sqref="C9:C30" name="Editável"/>
  </protectedRanges>
  <mergeCells count="16">
    <mergeCell ref="D16:D17"/>
    <mergeCell ref="D24:D25"/>
    <mergeCell ref="A33:E33"/>
    <mergeCell ref="A7:E7"/>
    <mergeCell ref="A1:E1"/>
    <mergeCell ref="B2:E2"/>
    <mergeCell ref="B3:E3"/>
    <mergeCell ref="B4:E4"/>
    <mergeCell ref="B5:E5"/>
    <mergeCell ref="A6:E6"/>
    <mergeCell ref="E24:E25"/>
    <mergeCell ref="A31:C31"/>
    <mergeCell ref="A32:E32"/>
    <mergeCell ref="E12:E13"/>
    <mergeCell ref="E16:E17"/>
    <mergeCell ref="D12:D13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Planilha2!$A$1:$A$49</xm:f>
          </x14:formula1>
          <xm:sqref>B4:E4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I32" sqref="I32"/>
    </sheetView>
  </sheetViews>
  <sheetFormatPr defaultRowHeight="15" x14ac:dyDescent="0.25"/>
  <cols>
    <col min="9" max="9" width="49.28515625" customWidth="1"/>
  </cols>
  <sheetData>
    <row r="1" spans="1:1" x14ac:dyDescent="0.25">
      <c r="A1" t="s">
        <v>40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53</v>
      </c>
    </row>
    <row r="8" spans="1:1" x14ac:dyDescent="0.25">
      <c r="A8" t="s">
        <v>43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44</v>
      </c>
    </row>
    <row r="14" spans="1:1" x14ac:dyDescent="0.25">
      <c r="A14" t="s">
        <v>45</v>
      </c>
    </row>
    <row r="15" spans="1:1" x14ac:dyDescent="0.25">
      <c r="A15" t="s">
        <v>46</v>
      </c>
    </row>
    <row r="16" spans="1:1" x14ac:dyDescent="0.25">
      <c r="A16" t="s">
        <v>58</v>
      </c>
    </row>
    <row r="17" spans="1:9" ht="21" x14ac:dyDescent="0.35">
      <c r="A17" t="s">
        <v>59</v>
      </c>
      <c r="I17" s="17" t="s">
        <v>89</v>
      </c>
    </row>
    <row r="18" spans="1:9" x14ac:dyDescent="0.25">
      <c r="A18" t="s">
        <v>60</v>
      </c>
    </row>
    <row r="19" spans="1:9" x14ac:dyDescent="0.25">
      <c r="A19" t="s">
        <v>61</v>
      </c>
    </row>
    <row r="20" spans="1:9" x14ac:dyDescent="0.25">
      <c r="A20" t="s">
        <v>62</v>
      </c>
    </row>
    <row r="21" spans="1:9" x14ac:dyDescent="0.25">
      <c r="A21" t="s">
        <v>63</v>
      </c>
    </row>
    <row r="22" spans="1:9" x14ac:dyDescent="0.25">
      <c r="A22" t="s">
        <v>64</v>
      </c>
    </row>
    <row r="23" spans="1:9" x14ac:dyDescent="0.25">
      <c r="A23" t="s">
        <v>65</v>
      </c>
    </row>
    <row r="24" spans="1:9" x14ac:dyDescent="0.25">
      <c r="A24" t="s">
        <v>66</v>
      </c>
    </row>
    <row r="25" spans="1:9" x14ac:dyDescent="0.25">
      <c r="A25" t="s">
        <v>67</v>
      </c>
    </row>
    <row r="26" spans="1:9" x14ac:dyDescent="0.25">
      <c r="A26" t="s">
        <v>68</v>
      </c>
    </row>
    <row r="27" spans="1:9" x14ac:dyDescent="0.25">
      <c r="A27" t="s">
        <v>69</v>
      </c>
    </row>
    <row r="28" spans="1:9" x14ac:dyDescent="0.25">
      <c r="A28" t="s">
        <v>70</v>
      </c>
    </row>
    <row r="29" spans="1:9" x14ac:dyDescent="0.25">
      <c r="A29" t="s">
        <v>71</v>
      </c>
    </row>
    <row r="30" spans="1:9" x14ac:dyDescent="0.25">
      <c r="A30" t="s">
        <v>47</v>
      </c>
    </row>
    <row r="31" spans="1:9" x14ac:dyDescent="0.25">
      <c r="A31" t="s">
        <v>72</v>
      </c>
    </row>
    <row r="32" spans="1:9" x14ac:dyDescent="0.25">
      <c r="A32" t="s">
        <v>73</v>
      </c>
    </row>
    <row r="33" spans="1:1" x14ac:dyDescent="0.25">
      <c r="A33" t="s">
        <v>74</v>
      </c>
    </row>
    <row r="34" spans="1:1" x14ac:dyDescent="0.25">
      <c r="A34" t="s">
        <v>75</v>
      </c>
    </row>
    <row r="35" spans="1:1" x14ac:dyDescent="0.25">
      <c r="A35" t="s">
        <v>48</v>
      </c>
    </row>
    <row r="36" spans="1:1" x14ac:dyDescent="0.25">
      <c r="A36" t="s">
        <v>76</v>
      </c>
    </row>
    <row r="37" spans="1:1" x14ac:dyDescent="0.25">
      <c r="A37" t="s">
        <v>77</v>
      </c>
    </row>
    <row r="38" spans="1:1" x14ac:dyDescent="0.25">
      <c r="A38" t="s">
        <v>78</v>
      </c>
    </row>
    <row r="39" spans="1:1" x14ac:dyDescent="0.25">
      <c r="A39" t="s">
        <v>79</v>
      </c>
    </row>
    <row r="40" spans="1:1" x14ac:dyDescent="0.25">
      <c r="A40" t="s">
        <v>80</v>
      </c>
    </row>
    <row r="41" spans="1:1" x14ac:dyDescent="0.25">
      <c r="A41" t="s">
        <v>81</v>
      </c>
    </row>
    <row r="42" spans="1:1" x14ac:dyDescent="0.25">
      <c r="A42" t="s">
        <v>82</v>
      </c>
    </row>
    <row r="43" spans="1:1" x14ac:dyDescent="0.25">
      <c r="A43" t="s">
        <v>83</v>
      </c>
    </row>
    <row r="44" spans="1:1" x14ac:dyDescent="0.25">
      <c r="A44" t="s">
        <v>84</v>
      </c>
    </row>
    <row r="45" spans="1:1" x14ac:dyDescent="0.25">
      <c r="A45" t="s">
        <v>49</v>
      </c>
    </row>
    <row r="46" spans="1:1" x14ac:dyDescent="0.25">
      <c r="A46" t="s">
        <v>85</v>
      </c>
    </row>
    <row r="47" spans="1:1" x14ac:dyDescent="0.25">
      <c r="A47" t="s">
        <v>86</v>
      </c>
    </row>
    <row r="48" spans="1:1" x14ac:dyDescent="0.25">
      <c r="A48" t="s">
        <v>87</v>
      </c>
    </row>
    <row r="49" spans="1:1" x14ac:dyDescent="0.25">
      <c r="A49" t="s">
        <v>88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C2598DA994ED4F8D5CF6AE9DF42007" ma:contentTypeVersion="14" ma:contentTypeDescription="Create a new document." ma:contentTypeScope="" ma:versionID="0b553f164a232d4f04dc13f40037153d">
  <xsd:schema xmlns:xsd="http://www.w3.org/2001/XMLSchema" xmlns:xs="http://www.w3.org/2001/XMLSchema" xmlns:p="http://schemas.microsoft.com/office/2006/metadata/properties" xmlns:ns3="c6b77dc5-ffc1-4655-8a5d-d5fff9ef8987" xmlns:ns4="b479e9fe-542a-4f44-8c50-a6d1e00a81cc" targetNamespace="http://schemas.microsoft.com/office/2006/metadata/properties" ma:root="true" ma:fieldsID="32e8ad8df316613687832fb809fb1d6d" ns3:_="" ns4:_="">
    <xsd:import namespace="c6b77dc5-ffc1-4655-8a5d-d5fff9ef8987"/>
    <xsd:import namespace="b479e9fe-542a-4f44-8c50-a6d1e00a81c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b77dc5-ffc1-4655-8a5d-d5fff9ef89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e9fe-542a-4f44-8c50-a6d1e00a81c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DF429B-467E-4769-AD23-BA64E2C1EA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567E54-AD7C-4148-87AD-B0F3F9192B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b77dc5-ffc1-4655-8a5d-d5fff9ef8987"/>
    <ds:schemaRef ds:uri="b479e9fe-542a-4f44-8c50-a6d1e00a81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54C4D9-22D9-40A0-A320-BC9115E064E5}">
  <ds:schemaRefs>
    <ds:schemaRef ds:uri="http://schemas.microsoft.com/office/2006/metadata/properties"/>
    <ds:schemaRef ds:uri="c6b77dc5-ffc1-4655-8a5d-d5fff9ef8987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b479e9fe-542a-4f44-8c50-a6d1e00a81cc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Vanesca Korasaki</dc:creator>
  <cp:lastModifiedBy>Vanesca Korasaki</cp:lastModifiedBy>
  <dcterms:created xsi:type="dcterms:W3CDTF">2022-12-07T21:07:54Z</dcterms:created>
  <dcterms:modified xsi:type="dcterms:W3CDTF">2022-12-12T19:08:38Z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0x0101003DC2598DA994ED4F8D5CF6AE9DF42007</vt:lpwstr>
  </property>
</Properties>
</file>